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66925"/>
  <mc:AlternateContent xmlns:mc="http://schemas.openxmlformats.org/markup-compatibility/2006">
    <mc:Choice Requires="x15">
      <x15ac:absPath xmlns:x15ac="http://schemas.microsoft.com/office/spreadsheetml/2010/11/ac" url="C:\Users\Melanie\Documents\Actualités\"/>
    </mc:Choice>
  </mc:AlternateContent>
  <xr:revisionPtr revIDLastSave="0" documentId="8_{36C5F9B8-C4F3-4265-A63F-F7A9C36580B6}" xr6:coauthVersionLast="45" xr6:coauthVersionMax="45" xr10:uidLastSave="{00000000-0000-0000-0000-000000000000}"/>
  <bookViews>
    <workbookView xWindow="-120" yWindow="-120" windowWidth="29040" windowHeight="15840" activeTab="3" xr2:uid="{00000000-000D-0000-FFFF-FFFF0000000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7" i="8"/>
  <c r="B8" i="8" s="1"/>
  <c r="B9" i="8" s="1"/>
  <c r="B10" i="8" s="1"/>
  <c r="B11" i="8" s="1"/>
  <c r="B12" i="8" s="1"/>
  <c r="B13" i="8" s="1"/>
  <c r="B14" i="8" s="1"/>
  <c r="B15" i="8" s="1"/>
  <c r="B16" i="8" s="1"/>
  <c r="B17" i="8" s="1"/>
  <c r="B18" i="8" s="1"/>
  <c r="B19" i="8" s="1"/>
  <c r="B20" i="8" s="1"/>
  <c r="B21" i="8" s="1"/>
  <c r="B22" i="8" s="1"/>
  <c r="B23" i="8" s="1"/>
  <c r="B24" i="8" s="1"/>
  <c r="B25" i="8" s="1"/>
  <c r="B26" i="8" s="1"/>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<sst xmlns="http://schemas.openxmlformats.org/spreadsheetml/2006/main" count="150" uniqueCount="84">
  <si>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</si>
  <si>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</si>
  <si>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</si>
  <si>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</si>
  <si>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</si>
  <si>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</si>
  <si>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</si>
  <si>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</si>
  <si>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</si>
  <si>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</si>
  <si>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</si>
  <si>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</si>
  <si>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</si>
  <si>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</si>
  <si>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</si>
  <si>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</si>
  <si>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</si>
  <si>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</si>
  <si>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</si>
  <si>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</si>
  <si>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</si>
  <si>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</si>
  <si>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</si>
  <si>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</si>
  <si>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</si>
  <si>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</si>
  <si>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</si>
  <si>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</si>
  <si>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</si>
  <si>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</si>
  <si>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</si>
  <si>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</si>
  <si>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</si>
  <si>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</si>
  <si>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</si>
  <si>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</si>
  <si>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</si>
  <si>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</si>
  <si>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</si>
  <si>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</si>
  <si>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</si>
  <si>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</si>
  <si>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</si>
  <si>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</si>
  <si>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</si>
  <si>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</si>
  <si>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</si>
  <si>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</si>
  <si>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</si>
  <si>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</si>
  <si>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</si>
  <si>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</si>
  <si>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</si>
  <si>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</si>
  <si>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</si>
  <si>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</si>
  <si>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</si>
  <si>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</si>
  <si>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</si>
  <si>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</si>
  <si>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</si>
  <si>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</si>
  <si>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</si>
  <si>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</si>
  <si>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</si>
  <si>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</si>
  <si>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</si>
  <si>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</si>
  <si>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</si>
  <si>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</si>
  <si>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</si>
  <si>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</si>
  <si>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</si>
  <si>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</si>
  <si>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</si>
  <si>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</si>
  <si>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</si>
  <si>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</si>
  <si>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</si>
  <si>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</si>
  <si>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de retour de congé maternité/adoption*</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</si>
  <si>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</si>
  <si>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 Les augmentations à prendre en compte sont celles qui sont intervenues soit pendant le congé maternité/adoption, soit à son retour, avant la fin de la période de référence.</t>
  </si>
  <si>
    <t>augmentés**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</si>
</sst>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2">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9" fillId="0" borderId="0" xfId="0" applyFont="1" applyAlignment="1">
      <alignment horizontal="right" indent="2"/>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4" zoomScale="80" zoomScaleNormal="80" workbookViewId="0">
      <selection activeCell="G34" sqref="G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72</v>
      </c>
      <c r="B3" s="81"/>
      <c r="C3" s="81"/>
      <c r="D3" s="81"/>
      <c r="E3" s="81"/>
      <c r="F3" s="81"/>
      <c r="G3" s="81"/>
      <c r="H3" s="81"/>
    </row>
    <row r="4" spans="1:11" ht="23.25" x14ac:dyDescent="0.35">
      <c r="A4" s="12" t="s">
        <v>74</v>
      </c>
      <c r="B4" s="81"/>
      <c r="C4" s="81"/>
      <c r="D4" s="81"/>
      <c r="E4" s="81"/>
      <c r="F4" s="81"/>
      <c r="G4" s="81"/>
      <c r="H4" s="81"/>
    </row>
    <row r="5" spans="1:11" ht="23.25" x14ac:dyDescent="0.35">
      <c r="A5" s="12" t="s">
        <v>73</v>
      </c>
      <c r="B5" s="81"/>
      <c r="C5" s="81"/>
      <c r="D5" s="81"/>
      <c r="E5" s="81"/>
      <c r="F5" s="81"/>
      <c r="G5" s="81"/>
      <c r="H5" s="81"/>
    </row>
    <row r="6" spans="1:11" ht="21" x14ac:dyDescent="0.35">
      <c r="A6" s="8"/>
    </row>
    <row r="7" spans="1:11" ht="21" x14ac:dyDescent="0.35">
      <c r="A7" s="49" t="s">
        <v>36</v>
      </c>
      <c r="B7" s="35"/>
      <c r="C7" s="74" t="s">
        <v>38</v>
      </c>
      <c r="D7" s="35" t="s">
        <v>78</v>
      </c>
    </row>
    <row r="8" spans="1:11" ht="44.25" customHeight="1" x14ac:dyDescent="0.25">
      <c r="A8" s="76" t="s">
        <v>37</v>
      </c>
      <c r="B8" s="77"/>
      <c r="C8" s="78">
        <v>0.05</v>
      </c>
      <c r="D8" s="87" t="s">
        <v>79</v>
      </c>
      <c r="E8" s="87"/>
      <c r="F8" s="87"/>
      <c r="G8" s="87"/>
      <c r="H8" s="87"/>
      <c r="I8" s="87"/>
      <c r="J8" s="87"/>
      <c r="K8" s="87"/>
    </row>
    <row r="10" spans="1:11" ht="45.75" customHeight="1" x14ac:dyDescent="0.25">
      <c r="A10" s="88" t="s">
        <v>2</v>
      </c>
      <c r="B10" s="88" t="s">
        <v>3</v>
      </c>
      <c r="C10" s="88" t="s">
        <v>41</v>
      </c>
      <c r="D10" s="88"/>
      <c r="E10" s="88" t="s">
        <v>42</v>
      </c>
      <c r="F10" s="88" t="s">
        <v>11</v>
      </c>
      <c r="G10" s="89" t="s">
        <v>24</v>
      </c>
      <c r="H10" s="90"/>
      <c r="I10" s="88" t="s">
        <v>8</v>
      </c>
      <c r="J10" s="88" t="s">
        <v>40</v>
      </c>
      <c r="K10" s="88" t="s">
        <v>9</v>
      </c>
    </row>
    <row r="11" spans="1:11" ht="23.25" x14ac:dyDescent="0.25">
      <c r="A11" s="88"/>
      <c r="B11" s="88"/>
      <c r="C11" s="9" t="s">
        <v>0</v>
      </c>
      <c r="D11" s="9" t="s">
        <v>1</v>
      </c>
      <c r="E11" s="88"/>
      <c r="F11" s="88"/>
      <c r="G11" s="9" t="s">
        <v>0</v>
      </c>
      <c r="H11" s="9" t="s">
        <v>1</v>
      </c>
      <c r="I11" s="88"/>
      <c r="J11" s="88"/>
      <c r="K11" s="88"/>
    </row>
    <row r="12" spans="1:11" ht="23.25" customHeight="1" x14ac:dyDescent="0.35">
      <c r="A12" s="88"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8"/>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8"/>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8"/>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8"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25" x14ac:dyDescent="0.35">
      <c r="A17" s="88"/>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25" x14ac:dyDescent="0.35">
      <c r="A18" s="88"/>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25" x14ac:dyDescent="0.35">
      <c r="A19" s="88"/>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35">
      <c r="A20" s="88"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25" x14ac:dyDescent="0.35">
      <c r="A21" s="88"/>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25" x14ac:dyDescent="0.35">
      <c r="A22" s="88"/>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25" x14ac:dyDescent="0.35">
      <c r="A23" s="88"/>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35">
      <c r="A24" s="88"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25" x14ac:dyDescent="0.35">
      <c r="A25" s="88"/>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25" x14ac:dyDescent="0.35">
      <c r="A26" s="88"/>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25" x14ac:dyDescent="0.35">
      <c r="A27" s="88"/>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25">
      <c r="A28" s="91" t="s">
        <v>29</v>
      </c>
      <c r="B28" s="91"/>
      <c r="C28" s="37" t="e">
        <f>SUMPRODUCT(C12:C27,G12:G27)/SUM(G12:G27)</f>
        <v>#DIV/0!</v>
      </c>
      <c r="D28" s="37" t="e">
        <f>SUMPRODUCT(D12:D27,H12:H27)/SUM(H12:H27)</f>
        <v>#DIV/0!</v>
      </c>
      <c r="E28" s="38" t="e">
        <f>IF(AND(C28&gt;0,D28&gt;0),(D28-C28)/D28," ")</f>
        <v>#DIV/0!</v>
      </c>
      <c r="F28" s="39"/>
      <c r="G28" s="85">
        <f>SUM(G12:H27)</f>
        <v>0</v>
      </c>
      <c r="H28" s="86"/>
      <c r="I28" s="39"/>
      <c r="J28" s="39">
        <f>SUM(J12:J27)</f>
        <v>0</v>
      </c>
      <c r="K28" s="36">
        <f>SUM(K12:K27)</f>
        <v>0</v>
      </c>
    </row>
    <row r="30" spans="1:11" s="81" customFormat="1" ht="23.25" x14ac:dyDescent="0.35">
      <c r="A30" s="82" t="s">
        <v>77</v>
      </c>
      <c r="B30" s="82"/>
      <c r="C30" s="82"/>
      <c r="H30" s="82"/>
    </row>
    <row r="31" spans="1:11" s="81" customFormat="1" ht="23.25" x14ac:dyDescent="0.35">
      <c r="A31" s="82" t="s">
        <v>75</v>
      </c>
      <c r="H31" s="82"/>
    </row>
    <row r="32" spans="1:11" ht="23.25" x14ac:dyDescent="0.3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25" x14ac:dyDescent="0.3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zoomScale="80" zoomScaleNormal="80" workbookViewId="0">
      <selection activeCell="E28" sqref="E28"/>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8" t="s">
        <v>2</v>
      </c>
      <c r="B7" s="88" t="s">
        <v>47</v>
      </c>
      <c r="C7" s="88"/>
      <c r="D7" s="88" t="s">
        <v>46</v>
      </c>
      <c r="E7" s="89" t="s">
        <v>24</v>
      </c>
      <c r="F7" s="90"/>
      <c r="G7" s="88" t="s">
        <v>8</v>
      </c>
      <c r="H7" s="88" t="s">
        <v>10</v>
      </c>
      <c r="I7" s="88" t="s">
        <v>9</v>
      </c>
    </row>
    <row r="8" spans="1:9" ht="23.25" x14ac:dyDescent="0.25">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25">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25" x14ac:dyDescent="0.35">
      <c r="A17" s="12" t="s">
        <v>68</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E13:F13"/>
    <mergeCell ref="E7:F7"/>
    <mergeCell ref="G7:G8"/>
    <mergeCell ref="H7:H8"/>
    <mergeCell ref="I7:I8"/>
    <mergeCell ref="A7:A8"/>
    <mergeCell ref="B7:C7"/>
    <mergeCell ref="D7:D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
  <sheetViews>
    <sheetView zoomScale="80" zoomScaleNormal="80" workbookViewId="0">
      <selection activeCell="G23" sqref="G23"/>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8" t="s">
        <v>2</v>
      </c>
      <c r="B7" s="88" t="s">
        <v>48</v>
      </c>
      <c r="C7" s="88"/>
      <c r="D7" s="88" t="s">
        <v>49</v>
      </c>
      <c r="E7" s="89" t="s">
        <v>24</v>
      </c>
      <c r="F7" s="90"/>
      <c r="G7" s="88" t="s">
        <v>8</v>
      </c>
      <c r="H7" s="88" t="s">
        <v>10</v>
      </c>
      <c r="I7" s="88" t="s">
        <v>9</v>
      </c>
    </row>
    <row r="8" spans="1:9" ht="23.25" x14ac:dyDescent="0.25">
      <c r="A8" s="88"/>
      <c r="B8" s="9" t="s">
        <v>0</v>
      </c>
      <c r="C8" s="9" t="s">
        <v>1</v>
      </c>
      <c r="D8" s="88"/>
      <c r="E8" s="9" t="s">
        <v>0</v>
      </c>
      <c r="F8" s="9" t="s">
        <v>1</v>
      </c>
      <c r="G8" s="88"/>
      <c r="H8" s="88"/>
      <c r="I8" s="88"/>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25">
      <c r="A13" s="40" t="s">
        <v>29</v>
      </c>
      <c r="B13" s="41" t="e">
        <f>SUMPRODUCT(B9:B12,E9:E12)/SUM(E9:E12)</f>
        <v>#DIV/0!</v>
      </c>
      <c r="C13" s="41" t="e">
        <f>SUMPRODUCT(C9:C12,F9:F12)/SUM(F9:F12)</f>
        <v>#DIV/0!</v>
      </c>
      <c r="D13" s="38" t="e">
        <f>IF(AND(C13&gt;=0,B13&gt;=0),C13-B13," ")</f>
        <v>#DIV/0!</v>
      </c>
      <c r="E13" s="85">
        <f>SUM(E9:F12)</f>
        <v>0</v>
      </c>
      <c r="F13" s="86"/>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25" x14ac:dyDescent="0.35">
      <c r="A17" s="12" t="s">
        <v>69</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64</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tabSelected="1" zoomScale="80" zoomScaleNormal="80" workbookViewId="0">
      <selection activeCell="J9" sqref="J9"/>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2" t="s">
        <v>58</v>
      </c>
      <c r="B1" s="93"/>
      <c r="C1" s="93"/>
      <c r="D1" s="93"/>
      <c r="E1" s="93"/>
      <c r="F1" s="93"/>
      <c r="G1" s="93"/>
      <c r="H1" s="93"/>
      <c r="I1" s="93"/>
      <c r="J1" s="93"/>
      <c r="K1" s="93"/>
      <c r="L1" s="93"/>
      <c r="M1" s="93"/>
    </row>
    <row r="3" spans="1:13" s="81" customFormat="1" ht="21" x14ac:dyDescent="0.35">
      <c r="A3" s="83" t="s">
        <v>72</v>
      </c>
    </row>
    <row r="4" spans="1:13" s="81" customFormat="1" ht="21" x14ac:dyDescent="0.35">
      <c r="A4" s="83" t="s">
        <v>74</v>
      </c>
    </row>
    <row r="6" spans="1:13" ht="74.25" customHeight="1" x14ac:dyDescent="0.25">
      <c r="A6" s="88"/>
      <c r="B6" s="88" t="s">
        <v>80</v>
      </c>
      <c r="C6" s="88"/>
      <c r="D6" s="88" t="s">
        <v>60</v>
      </c>
    </row>
    <row r="7" spans="1:13" ht="23.25" x14ac:dyDescent="0.25">
      <c r="A7" s="88"/>
      <c r="B7" s="9" t="s">
        <v>59</v>
      </c>
      <c r="C7" s="9" t="s">
        <v>83</v>
      </c>
      <c r="D7" s="88"/>
    </row>
    <row r="8" spans="1:13" ht="32.25" customHeight="1" x14ac:dyDescent="0.25">
      <c r="A8" s="40" t="s">
        <v>29</v>
      </c>
      <c r="B8" s="42"/>
      <c r="C8" s="42"/>
      <c r="D8" s="48" t="str">
        <f>IF(C12=1, IF(AND(C8&gt;=0,C8&lt;=B8),C8/B8,"ERREUR")," ")</f>
        <v xml:space="preserve"> </v>
      </c>
    </row>
    <row r="9" spans="1:13" s="30" customFormat="1" ht="128.25" customHeight="1" x14ac:dyDescent="0.35">
      <c r="A9" s="94" t="s">
        <v>81</v>
      </c>
      <c r="B9" s="95"/>
      <c r="C9" s="95"/>
      <c r="D9" s="95"/>
    </row>
    <row r="10" spans="1:13" s="30" customFormat="1" ht="49.5" customHeight="1" x14ac:dyDescent="0.25">
      <c r="A10" s="96" t="s">
        <v>82</v>
      </c>
      <c r="B10" s="97"/>
      <c r="C10" s="97"/>
      <c r="D10" s="97"/>
    </row>
    <row r="12" spans="1:13" ht="23.25" x14ac:dyDescent="0.35">
      <c r="A12" s="12" t="s">
        <v>19</v>
      </c>
      <c r="C12" s="84"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35">
      <c r="A13" s="98" t="s">
        <v>62</v>
      </c>
      <c r="B13" s="98"/>
      <c r="C13" s="34" t="str">
        <f>IF(C12=1,ABS(ROUND(100*D8,1)),IF(C12=0,"INCALCULABLE","#N/A"))</f>
        <v>#N/A</v>
      </c>
      <c r="D13" s="50"/>
      <c r="E13" s="35"/>
    </row>
    <row r="14" spans="1:13" ht="44.25" customHeight="1" x14ac:dyDescent="0.25">
      <c r="A14" s="51" t="s">
        <v>64</v>
      </c>
      <c r="B14" s="52"/>
      <c r="C14" s="53" t="e">
        <f>VLOOKUP(C13,barèmes!K5:L6,2)</f>
        <v>#N/A</v>
      </c>
      <c r="D14" s="87" t="e">
        <f>IF(C14=0,"Les salariés de retour de congé maternité ou d’adoption, durant lequel des augmentations sont intervenues, n’ont pas tous été augmentés. Aucun point n’est accordé.",IF(C14=MAX(barèmes!L5:L6),"Tous les salariés de retour de congé maternité ou d’adoption, durant lequel des augmentations sont intervenues, ont été augmentés. Tous les points sont accordés."," "))</f>
        <v>#N/A</v>
      </c>
      <c r="E14" s="87"/>
      <c r="F14" s="87"/>
      <c r="G14" s="87"/>
      <c r="H14" s="87"/>
      <c r="I14" s="87"/>
      <c r="J14" s="87"/>
      <c r="K14" s="87"/>
      <c r="L14" s="87"/>
      <c r="M14" s="87"/>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E20" sqref="E20"/>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72</v>
      </c>
    </row>
    <row r="4" spans="1:5" s="81" customFormat="1" ht="21" x14ac:dyDescent="0.35">
      <c r="A4" s="83" t="s">
        <v>74</v>
      </c>
    </row>
    <row r="6" spans="1:5" ht="74.25" customHeight="1" x14ac:dyDescent="0.25">
      <c r="A6" s="88"/>
      <c r="B6" s="89" t="s">
        <v>27</v>
      </c>
      <c r="C6" s="99"/>
      <c r="D6" s="90"/>
      <c r="E6" s="88" t="s">
        <v>30</v>
      </c>
    </row>
    <row r="7" spans="1:5" ht="23.25" x14ac:dyDescent="0.25">
      <c r="A7" s="88"/>
      <c r="B7" s="9" t="s">
        <v>0</v>
      </c>
      <c r="C7" s="9" t="s">
        <v>1</v>
      </c>
      <c r="D7" s="9" t="s">
        <v>12</v>
      </c>
      <c r="E7" s="88"/>
    </row>
    <row r="8" spans="1:5" ht="45" customHeight="1" x14ac:dyDescent="0.25">
      <c r="A8" s="40" t="s">
        <v>29</v>
      </c>
      <c r="B8" s="42"/>
      <c r="C8" s="42"/>
      <c r="D8" s="43">
        <f>B8+C8</f>
        <v>0</v>
      </c>
      <c r="E8" s="44" t="str">
        <f>IF(D8=10,MIN(B8,C8),"TOTAL différent de 10")</f>
        <v>TOTAL différent de 10</v>
      </c>
    </row>
    <row r="9" spans="1:5" s="30" customFormat="1" ht="23.25" customHeight="1" x14ac:dyDescent="0.35">
      <c r="A9" s="31" t="s">
        <v>28</v>
      </c>
      <c r="B9" s="26"/>
      <c r="C9" s="26"/>
      <c r="D9" s="26"/>
      <c r="E9" s="27"/>
    </row>
    <row r="11" spans="1:5" ht="68.25" customHeight="1" x14ac:dyDescent="0.35">
      <c r="A11" s="98" t="s">
        <v>33</v>
      </c>
      <c r="B11" s="93"/>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zoomScale="80" zoomScaleNormal="80" workbookViewId="0">
      <selection activeCell="D19" sqref="D19"/>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70</v>
      </c>
    </row>
    <row r="6" spans="1:6" ht="50.1" customHeight="1" thickTop="1" thickBot="1" x14ac:dyDescent="0.3">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
      <c r="A8" s="4" t="s">
        <v>56</v>
      </c>
      <c r="B8" s="57" t="e">
        <f>'3- écart promotions'!C16</f>
        <v>#DIV/0!</v>
      </c>
      <c r="C8" s="58" t="e">
        <f>'3- écart promotions'!C17</f>
        <v>#DIV/0!</v>
      </c>
      <c r="D8" s="57" t="e">
        <f>IF(B8=1,'3- écart promotions'!C18," ")</f>
        <v>#DIV/0!</v>
      </c>
      <c r="E8" s="63">
        <v>15</v>
      </c>
      <c r="F8" s="63" t="e">
        <f>B8*E8</f>
        <v>#DIV/0!</v>
      </c>
    </row>
    <row r="9" spans="1:6" ht="50.1" customHeight="1" thickBot="1" x14ac:dyDescent="0.3">
      <c r="A9" s="3" t="s">
        <v>63</v>
      </c>
      <c r="B9" s="56" t="str">
        <f>'4- AI maternité'!C12</f>
        <v>#N/A</v>
      </c>
      <c r="C9" s="59" t="str">
        <f>'4- AI maternité'!C13</f>
        <v>#N/A</v>
      </c>
      <c r="D9" s="59" t="str">
        <f>IF(B9=1,'4- AI maternité'!C14," ")</f>
        <v xml:space="preserve"> </v>
      </c>
      <c r="E9" s="62">
        <v>15</v>
      </c>
      <c r="F9" s="62" t="e">
        <f t="shared" si="0"/>
        <v>#VALUE!</v>
      </c>
    </row>
    <row r="10" spans="1:6" ht="60.75" customHeight="1" x14ac:dyDescent="0.25">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66</v>
      </c>
      <c r="B11" s="67"/>
      <c r="C11" s="67"/>
      <c r="D11" s="68" t="e">
        <f>SUM(D6:D10)</f>
        <v>#DIV/0!</v>
      </c>
      <c r="E11" s="69"/>
      <c r="F11" s="69" t="e">
        <f>SUM(F6:F10)</f>
        <v>#VALUE!</v>
      </c>
    </row>
    <row r="12" spans="1:6" ht="45" customHeight="1" x14ac:dyDescent="0.25">
      <c r="A12" s="70" t="s">
        <v>65</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67</v>
      </c>
    </row>
    <row r="3" spans="2:15" ht="81.75" customHeight="1" x14ac:dyDescent="0.25">
      <c r="B3" s="100" t="s">
        <v>51</v>
      </c>
      <c r="C3" s="100"/>
      <c r="E3" s="100" t="s">
        <v>52</v>
      </c>
      <c r="F3" s="100"/>
      <c r="H3" s="101" t="s">
        <v>53</v>
      </c>
      <c r="I3" s="101"/>
      <c r="K3" s="101" t="s">
        <v>61</v>
      </c>
      <c r="L3" s="101"/>
      <c r="N3" s="100" t="s">
        <v>31</v>
      </c>
      <c r="O3" s="100"/>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Melanie</cp:lastModifiedBy>
  <cp:lastPrinted>2018-12-21T13:20:43Z</cp:lastPrinted>
  <dcterms:created xsi:type="dcterms:W3CDTF">2018-06-27T07:13:52Z</dcterms:created>
  <dcterms:modified xsi:type="dcterms:W3CDTF">2020-02-21T07:30:34Z</dcterms:modified>
</cp:coreProperties>
</file>